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9A1C357-55AA-428C-BA02-D88A4D33F8E3}" xr6:coauthVersionLast="47" xr6:coauthVersionMax="47" xr10:uidLastSave="{00000000-0000-0000-0000-000000000000}"/>
  <bookViews>
    <workbookView xWindow="28680" yWindow="-120" windowWidth="29040" windowHeight="15720" xr2:uid="{00000000-000D-0000-FFFF-FFFF00000000}"/>
  </bookViews>
  <sheets>
    <sheet name="ITER 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19" i="1"/>
  <c r="L10" i="1"/>
  <c r="L18" i="1"/>
  <c r="K18" i="1" s="1"/>
  <c r="L17" i="1"/>
  <c r="K17" i="1" s="1"/>
  <c r="L3" i="1"/>
  <c r="K3" i="1" s="1"/>
  <c r="L15" i="1"/>
  <c r="L6" i="1"/>
  <c r="H9" i="1"/>
  <c r="L8" i="1"/>
  <c r="L7" i="1"/>
  <c r="K7" i="1" s="1"/>
  <c r="H7" i="1"/>
  <c r="L4" i="1" l="1"/>
</calcChain>
</file>

<file path=xl/sharedStrings.xml><?xml version="1.0" encoding="utf-8"?>
<sst xmlns="http://schemas.openxmlformats.org/spreadsheetml/2006/main" count="162" uniqueCount="100">
  <si>
    <t>Nº PROCEDIMIENTO</t>
  </si>
  <si>
    <t>EMPRESA</t>
  </si>
  <si>
    <t>Nº EMPRESAS PRESENTADAS</t>
  </si>
  <si>
    <t>GANADOR</t>
  </si>
  <si>
    <t>NIF</t>
  </si>
  <si>
    <t>VALOR ESTIMADO</t>
  </si>
  <si>
    <t>PRESUPUESTO LICITACION (CON IGIC)</t>
  </si>
  <si>
    <t>PPTO LICITACIÓN CON IGIC X LOTES</t>
  </si>
  <si>
    <t>PRECIO ADJUDICACIÓN (SIN IGIC)</t>
  </si>
  <si>
    <t>PRECIO ADJUDICACIÓN (CON IGIC)</t>
  </si>
  <si>
    <t>IGIC</t>
  </si>
  <si>
    <t>TIPO DE CONTRATO</t>
  </si>
  <si>
    <t>TIPO PROCEDIMIENTO</t>
  </si>
  <si>
    <t>NOMBRE CTO.</t>
  </si>
  <si>
    <t>FECHA ANUNCIO LICITACION</t>
  </si>
  <si>
    <t>FECHA ADJUDICACION</t>
  </si>
  <si>
    <t>FECHA FIRMA</t>
  </si>
  <si>
    <t>PLAZO EJECUCION (meses)</t>
  </si>
  <si>
    <t>PRÓRROGA</t>
  </si>
  <si>
    <t>ITER</t>
  </si>
  <si>
    <t>ABIERTO GENÉRICO</t>
  </si>
  <si>
    <t>SUMINISTRO</t>
  </si>
  <si>
    <t>NO HAY</t>
  </si>
  <si>
    <t>NEGOCIADO SIN PUBLICIDAD GENÉRICO</t>
  </si>
  <si>
    <t>SERVICIO</t>
  </si>
  <si>
    <t>NO</t>
  </si>
  <si>
    <t>B86268125</t>
  </si>
  <si>
    <t>ILLUMINA PRODUCTOS DE ESPAÑA, S.L.U</t>
  </si>
  <si>
    <t>ITER-2022-09</t>
  </si>
  <si>
    <t>ITER-2022-10</t>
  </si>
  <si>
    <t>Servicio de mantenimiento y soporte técnico de la plataforma de secuenciación masiva de librerías de ácidos nucleicos Illumina-MiSeq.</t>
  </si>
  <si>
    <t xml:space="preserve">Prestación de los servicios de apoyo a la gestión, supervisión y control de calidad de la operación y mantenimiento de las infraestructuras del CPD D-ALiX.  </t>
  </si>
  <si>
    <t>ITER-2022-11</t>
  </si>
  <si>
    <t>Nueve (9) GPS diferenciales para la monitorización geodésica de Canarias</t>
  </si>
  <si>
    <t>ITER-OPAS-2023-01</t>
  </si>
  <si>
    <t>Adquisición de una bolsa de suelo en el marco del Proyecto Hibrired</t>
  </si>
  <si>
    <t>PRIVADO PATRIMONIAL</t>
  </si>
  <si>
    <t>ITER-2022-08</t>
  </si>
  <si>
    <t>Servicios de Dirección Facultativa y Coordinación de Seguridad y Salud para la ejecución del "Proyecto Piloto de I+D de Planta Fotovoltaica conectada a red, con Sistema de Almacenamiento (FOTOBAT 5+5), en el T.M. Arico (isla de Tenerife)”.</t>
  </si>
  <si>
    <t>B03319753</t>
  </si>
  <si>
    <t>ITER-2023-01</t>
  </si>
  <si>
    <t>ITER-2023-02</t>
  </si>
  <si>
    <t>ITER-2023-03</t>
  </si>
  <si>
    <t>ITER-2023-04</t>
  </si>
  <si>
    <t>ITER-2023-05</t>
  </si>
  <si>
    <t>ITER-2023-06</t>
  </si>
  <si>
    <t>ITER-2023-07</t>
  </si>
  <si>
    <t>ITER-2023-08</t>
  </si>
  <si>
    <t>DESIERTO</t>
  </si>
  <si>
    <t>PABLO MARTÍN GUTIÉRREZ</t>
  </si>
  <si>
    <t>Operación local y remota y mantenimiento preventivo y correctivo de la subestación 66/30/20kV PPEE Granadilla-Abona</t>
  </si>
  <si>
    <t>ENERGÍAS ECOLÓGICAS DE TENERIFE, S.A.</t>
  </si>
  <si>
    <t>A38797288</t>
  </si>
  <si>
    <t>Aplicativos de software y servicios asociados para la transformacion digital de la actividad del ITER</t>
  </si>
  <si>
    <t>Servicios profesionales para la realización de las auditorías de las cuentas anuales individuales y consolidadas del ITER y las cuentas individuales de Involcan, IT3, Eólicas de Tenerife y Canalink</t>
  </si>
  <si>
    <t>Asesoramiento especializado en materia fiscal, tributaria y contable</t>
  </si>
  <si>
    <t>Representación en el despacho de producción del sistema eléctrico aislado de Tenerife para la venta de la energía que producen las instalaciones de generación eléctrica de origen renovable titularidad del ITER</t>
  </si>
  <si>
    <t>Equipos informáticos portátiles, accesorios de conexión y software</t>
  </si>
  <si>
    <t>Dispositivos de comunicación Ethernet</t>
  </si>
  <si>
    <t>Servicios de desratización, desinsectación y desinfección en dependencias e instalaciones del ITER</t>
  </si>
  <si>
    <t>53460856R</t>
  </si>
  <si>
    <t>PROMYCONSFOT CANARIA, S.L.U.</t>
  </si>
  <si>
    <t>B76502541</t>
  </si>
  <si>
    <t>LEICA GEOSYSTEMS, S.L.</t>
  </si>
  <si>
    <t>B61395497</t>
  </si>
  <si>
    <t>B86206844 B01987627</t>
  </si>
  <si>
    <t>LOTE 1-32.375,00 LOTE 2-6.600,00</t>
  </si>
  <si>
    <t>LOTE 1-34,641,25 LOTE 2-7.062,00</t>
  </si>
  <si>
    <t>LOTE 1-2.266,25 LOTE 2-462,00</t>
  </si>
  <si>
    <t>SEIDOR SOLUTIONS, S.L.</t>
  </si>
  <si>
    <t>B61172219</t>
  </si>
  <si>
    <t xml:space="preserve">LOTE 1,2 Y 3-APLICACIONES INSECTICIDAS, S.A. </t>
  </si>
  <si>
    <t>LOTE 1,2 Y 3 A28285666</t>
  </si>
  <si>
    <t>LOTE1-9.750,00 LOTE 2-895,00 LOTE 3-895,00</t>
  </si>
  <si>
    <t>LOTE1-10.432,50 LOTE 2-957,65 LOTE 3-957,65</t>
  </si>
  <si>
    <t>LOTE1-682,50 LOTE 2-62,65 LOTE-62,65</t>
  </si>
  <si>
    <t>ITER-2023-09</t>
  </si>
  <si>
    <t>Servicios para la inspección periódica de las instalaciones y líneas eléctricas de alta tensión, gestionadas por el ITER, mediante organismo de control autorizado</t>
  </si>
  <si>
    <t>LOTE 1-52.300,00 LOTE 2- 174.624,00</t>
  </si>
  <si>
    <t>LOTE 1- 55.961,00 LOTE 2- 163.200,000</t>
  </si>
  <si>
    <t>ITER-2023-10</t>
  </si>
  <si>
    <t xml:space="preserve">Servicios de ingeniería y certiificación para la regularización administrativa de las instalaciones eléctricas del ITER según lo establecido por la Ley 5/2021, de 21 de diciembre, de medidas urgentes de impulso de los sectores primario, energético, turístico y territorial de Canarias </t>
  </si>
  <si>
    <t>Servicio de prevención ajeno para el ITER, INVOLCAN y CANALINK y de una plataforma externalizada para la gestión de la coordinación de actividades empresariales</t>
  </si>
  <si>
    <t>ITER-2023-11</t>
  </si>
  <si>
    <t>BUREAU VERITAS INSPECCIÓN Y TESTING, S.L.</t>
  </si>
  <si>
    <t>B08658601</t>
  </si>
  <si>
    <t>ITER-2023-12</t>
  </si>
  <si>
    <t>Suministro de aplicativos de software y servicios asociados para la transformación digital de la actividad de ITER</t>
  </si>
  <si>
    <t>PPTO LICITACION (SIN IGIC)</t>
  </si>
  <si>
    <t>SI</t>
  </si>
  <si>
    <t>LOTE 1-SIL THEHPSHOP, S.L.                   LOTE2-MEIGO INNOVACIÓN, S.L.</t>
  </si>
  <si>
    <t>LOTE 1 24/08/2023 LOTE 2 29/08/2023</t>
  </si>
  <si>
    <t>BDO AUDITORES, S.L.P.</t>
  </si>
  <si>
    <t>B82387572</t>
  </si>
  <si>
    <t>PREVING CONSULTORES, S.L.U.</t>
  </si>
  <si>
    <t>B06290241</t>
  </si>
  <si>
    <t>ATOS CONSULTING CANARIAS, S.A.U.</t>
  </si>
  <si>
    <t>A38616579</t>
  </si>
  <si>
    <t>ITER-2023-05 BIS</t>
  </si>
  <si>
    <t>DESISTIDO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</si>
</sst>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Arial"/>
      <family val="2"/>
    </font>
    <font>
      <sz val="8"/>
      <color theme="1"/>
      <name val="Arial"/>
      <family val="2"/>
    </font>
    <font>
      <b/>
      <sz val="8"/>
      <color theme="1"/>
      <name val="Arial"/>
      <family val="2"/>
    </font>
    <font>
      <b/>
      <sz val="8"/>
      <name val="Arial"/>
      <family val="2"/>
    </font>
    <font>
      <b/>
      <sz val="22"/>
      <color theme="1"/>
      <name val="Arial"/>
      <family val="2"/>
    </font>
    <font>
      <sz val="8"/>
      <name val="Arial"/>
      <family val="2"/>
    </font>
    <font>
      <sz val="8"/>
      <name val="Calibri"/>
      <family val="2"/>
      <scheme val="minor"/>
    </font>
    <font>
      <b/>
      <sz val="8"/>
      <color rgb="FFFF0000"/>
      <name val="Arial"/>
      <family val="2"/>
    </font>
    <font>
      <sz val="8"/>
      <color rgb="FFFF0000"/>
      <name val="Arial"/>
      <family val="2"/>
    </font>
    <font>
      <sz val="9"/>
      <name val="Arial"/>
      <family val="2"/>
    </font>
  </fonts>
  <fills count="7">
    <fill>
      <patternFill patternType="none"/>
    </fill>
    <fill>
      <patternFill patternType="gray125"/>
    </fill>
    <fill>
      <patternFill patternType="solid">
        <fgColor theme="6"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s>
  <borders count="11">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right style="medium">
        <color auto="1"/>
      </right>
      <top style="medium">
        <color auto="1"/>
      </top>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8" xfId="0" applyFont="1" applyBorder="1"/>
    <xf numFmtId="4" fontId="2" fillId="5"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14" fontId="2" fillId="5" borderId="7" xfId="0" applyNumberFormat="1"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1" fillId="0" borderId="8" xfId="0" applyFont="1" applyBorder="1" applyAlignment="1">
      <alignment horizontal="justify" vertical="center"/>
    </xf>
    <xf numFmtId="14" fontId="2" fillId="0" borderId="8" xfId="0" applyNumberFormat="1" applyFont="1" applyBorder="1" applyAlignment="1">
      <alignment horizontal="center" vertical="center"/>
    </xf>
    <xf numFmtId="0" fontId="6" fillId="5"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4" fontId="2" fillId="6" borderId="8" xfId="0" applyNumberFormat="1" applyFont="1" applyFill="1" applyBorder="1" applyAlignment="1">
      <alignment horizontal="center" vertical="center" wrapText="1"/>
    </xf>
    <xf numFmtId="14" fontId="2" fillId="6" borderId="8"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4" fontId="6" fillId="6" borderId="8" xfId="0" applyNumberFormat="1" applyFont="1" applyFill="1" applyBorder="1" applyAlignment="1">
      <alignment horizontal="center" vertical="center" wrapText="1"/>
    </xf>
    <xf numFmtId="14" fontId="6" fillId="6" borderId="8"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6" borderId="8" xfId="0" applyFont="1" applyFill="1" applyBorder="1"/>
    <xf numFmtId="0" fontId="1" fillId="6" borderId="8" xfId="0" applyFont="1" applyFill="1" applyBorder="1" applyAlignment="1">
      <alignment horizontal="justify" vertical="center"/>
    </xf>
    <xf numFmtId="14" fontId="2" fillId="6" borderId="7" xfId="0" applyNumberFormat="1" applyFont="1" applyFill="1" applyBorder="1" applyAlignment="1">
      <alignment horizontal="center" vertical="center" wrapText="1"/>
    </xf>
    <xf numFmtId="0" fontId="6" fillId="6" borderId="8" xfId="0" applyFont="1" applyFill="1" applyBorder="1"/>
    <xf numFmtId="0" fontId="10" fillId="6" borderId="8" xfId="0" applyFont="1" applyFill="1" applyBorder="1" applyAlignment="1">
      <alignment horizontal="justify" vertical="center"/>
    </xf>
    <xf numFmtId="14" fontId="6" fillId="6" borderId="8" xfId="0" applyNumberFormat="1" applyFont="1" applyFill="1" applyBorder="1" applyAlignment="1">
      <alignment horizontal="center" vertical="center"/>
    </xf>
    <xf numFmtId="14" fontId="2" fillId="6" borderId="8" xfId="0" applyNumberFormat="1" applyFont="1" applyFill="1" applyBorder="1"/>
    <xf numFmtId="14" fontId="2" fillId="0" borderId="8" xfId="0" applyNumberFormat="1"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workbookViewId="0">
      <selection activeCell="D17" sqref="D17"/>
    </sheetView>
  </sheetViews>
  <sheetFormatPr baseColWidth="10" defaultColWidth="9.140625" defaultRowHeight="11.25" x14ac:dyDescent="0.2"/>
  <cols>
    <col min="1" max="1" width="16.7109375" style="1" customWidth="1"/>
    <col min="2" max="2" width="9.140625" style="1"/>
    <col min="3" max="3" width="10.42578125" style="1" customWidth="1"/>
    <col min="4" max="4" width="33" style="1" customWidth="1"/>
    <col min="5" max="5" width="9.140625" style="1"/>
    <col min="6" max="6" width="12.85546875" style="1" customWidth="1"/>
    <col min="7" max="7" width="14.7109375" style="1" customWidth="1"/>
    <col min="8" max="9" width="16" style="1" customWidth="1"/>
    <col min="10" max="10" width="11.5703125" style="1" customWidth="1"/>
    <col min="11" max="11" width="12.140625" style="1" customWidth="1"/>
    <col min="12" max="12" width="10.28515625" style="1" bestFit="1" customWidth="1"/>
    <col min="13" max="13" width="11" style="1" customWidth="1"/>
    <col min="14" max="14" width="11.140625" style="1" customWidth="1"/>
    <col min="15" max="15" width="26.28515625" style="1" customWidth="1"/>
    <col min="16" max="16" width="11.28515625" style="1" bestFit="1" customWidth="1"/>
    <col min="17" max="18" width="9.140625" style="1"/>
    <col min="19" max="19" width="9.28515625" style="1" bestFit="1" customWidth="1"/>
    <col min="20" max="20" width="10.140625" style="1" customWidth="1"/>
    <col min="21" max="16384" width="9.140625" style="1"/>
  </cols>
  <sheetData>
    <row r="1" spans="1:20" ht="45" x14ac:dyDescent="0.2">
      <c r="A1" s="2" t="s">
        <v>0</v>
      </c>
      <c r="B1" s="2" t="s">
        <v>1</v>
      </c>
      <c r="C1" s="2" t="s">
        <v>2</v>
      </c>
      <c r="D1" s="3" t="s">
        <v>3</v>
      </c>
      <c r="E1" s="2" t="s">
        <v>4</v>
      </c>
      <c r="F1" s="2" t="s">
        <v>5</v>
      </c>
      <c r="G1" s="2" t="s">
        <v>6</v>
      </c>
      <c r="H1" s="2" t="s">
        <v>88</v>
      </c>
      <c r="I1" s="2" t="s">
        <v>7</v>
      </c>
      <c r="J1" s="2" t="s">
        <v>8</v>
      </c>
      <c r="K1" s="2" t="s">
        <v>9</v>
      </c>
      <c r="L1" s="2" t="s">
        <v>10</v>
      </c>
      <c r="M1" s="2" t="s">
        <v>11</v>
      </c>
      <c r="N1" s="2" t="s">
        <v>12</v>
      </c>
      <c r="O1" s="4" t="s">
        <v>13</v>
      </c>
      <c r="P1" s="5" t="s">
        <v>14</v>
      </c>
      <c r="Q1" s="6" t="s">
        <v>15</v>
      </c>
      <c r="R1" s="6" t="s">
        <v>16</v>
      </c>
      <c r="S1" s="7" t="s">
        <v>17</v>
      </c>
      <c r="T1" s="8" t="s">
        <v>18</v>
      </c>
    </row>
    <row r="2" spans="1:20" ht="20.25" customHeight="1" x14ac:dyDescent="0.2">
      <c r="A2" s="35">
        <v>2023</v>
      </c>
      <c r="B2" s="36"/>
      <c r="C2" s="36"/>
      <c r="D2" s="36"/>
      <c r="E2" s="36"/>
      <c r="F2" s="36"/>
      <c r="G2" s="36"/>
      <c r="H2" s="36"/>
      <c r="I2" s="36"/>
      <c r="J2" s="36"/>
      <c r="K2" s="36"/>
      <c r="L2" s="36"/>
      <c r="M2" s="36"/>
      <c r="N2" s="36"/>
      <c r="O2" s="36"/>
      <c r="P2" s="36"/>
      <c r="Q2" s="36"/>
      <c r="R2" s="36"/>
      <c r="S2" s="36"/>
      <c r="T2" s="37"/>
    </row>
    <row r="3" spans="1:20" ht="108" x14ac:dyDescent="0.2">
      <c r="A3" s="12" t="s">
        <v>37</v>
      </c>
      <c r="B3" s="12" t="s">
        <v>19</v>
      </c>
      <c r="C3" s="17">
        <v>2</v>
      </c>
      <c r="D3" s="11" t="s">
        <v>61</v>
      </c>
      <c r="E3" s="11" t="s">
        <v>62</v>
      </c>
      <c r="F3" s="10">
        <v>130000</v>
      </c>
      <c r="G3" s="10">
        <v>139100</v>
      </c>
      <c r="H3" s="10">
        <v>130000</v>
      </c>
      <c r="I3" s="9"/>
      <c r="J3" s="10">
        <v>51890</v>
      </c>
      <c r="K3" s="10">
        <f>+J3+L3</f>
        <v>55522.3</v>
      </c>
      <c r="L3" s="10">
        <f>+J3*7/100</f>
        <v>3632.3</v>
      </c>
      <c r="M3" s="11" t="s">
        <v>24</v>
      </c>
      <c r="N3" s="11" t="s">
        <v>20</v>
      </c>
      <c r="O3" s="15" t="s">
        <v>38</v>
      </c>
      <c r="P3" s="13">
        <v>44915</v>
      </c>
      <c r="Q3" s="16">
        <v>45114</v>
      </c>
      <c r="R3" s="16">
        <v>45173</v>
      </c>
      <c r="S3" s="11">
        <v>12</v>
      </c>
      <c r="T3" s="14" t="s">
        <v>25</v>
      </c>
    </row>
    <row r="4" spans="1:20" ht="60" x14ac:dyDescent="0.2">
      <c r="A4" s="12" t="s">
        <v>28</v>
      </c>
      <c r="B4" s="12" t="s">
        <v>19</v>
      </c>
      <c r="C4" s="17">
        <v>1</v>
      </c>
      <c r="D4" s="11" t="s">
        <v>27</v>
      </c>
      <c r="E4" s="11" t="s">
        <v>26</v>
      </c>
      <c r="F4" s="10">
        <v>24772.240000000002</v>
      </c>
      <c r="G4" s="10">
        <v>26452.799999999999</v>
      </c>
      <c r="H4" s="10">
        <v>24772.240000000002</v>
      </c>
      <c r="I4" s="9"/>
      <c r="J4" s="10">
        <v>24772.240000000002</v>
      </c>
      <c r="K4" s="10">
        <v>26452.799999999999</v>
      </c>
      <c r="L4" s="10">
        <f>+K4-J4</f>
        <v>1680.5599999999977</v>
      </c>
      <c r="M4" s="11" t="s">
        <v>24</v>
      </c>
      <c r="N4" s="11" t="s">
        <v>23</v>
      </c>
      <c r="O4" s="15" t="s">
        <v>30</v>
      </c>
      <c r="P4" s="14" t="s">
        <v>22</v>
      </c>
      <c r="Q4" s="16">
        <v>44960</v>
      </c>
      <c r="R4" s="16">
        <v>44967</v>
      </c>
      <c r="S4" s="11">
        <v>24</v>
      </c>
      <c r="T4" s="14" t="s">
        <v>25</v>
      </c>
    </row>
    <row r="5" spans="1:20" ht="72" x14ac:dyDescent="0.2">
      <c r="A5" s="12" t="s">
        <v>29</v>
      </c>
      <c r="B5" s="12" t="s">
        <v>19</v>
      </c>
      <c r="C5" s="17">
        <v>2</v>
      </c>
      <c r="D5" s="11" t="s">
        <v>49</v>
      </c>
      <c r="E5" s="11" t="s">
        <v>60</v>
      </c>
      <c r="F5" s="10">
        <v>80000</v>
      </c>
      <c r="G5" s="10">
        <v>85600</v>
      </c>
      <c r="H5" s="10">
        <v>80000</v>
      </c>
      <c r="I5" s="9"/>
      <c r="J5" s="10">
        <v>80000</v>
      </c>
      <c r="K5" s="10">
        <v>85600</v>
      </c>
      <c r="L5" s="10">
        <v>5600</v>
      </c>
      <c r="M5" s="11" t="s">
        <v>24</v>
      </c>
      <c r="N5" s="11" t="s">
        <v>20</v>
      </c>
      <c r="O5" s="15" t="s">
        <v>31</v>
      </c>
      <c r="P5" s="13">
        <v>44945</v>
      </c>
      <c r="Q5" s="16">
        <v>45026</v>
      </c>
      <c r="R5" s="16">
        <v>45041</v>
      </c>
      <c r="S5" s="11">
        <v>24</v>
      </c>
      <c r="T5" s="14" t="s">
        <v>25</v>
      </c>
    </row>
    <row r="6" spans="1:20" ht="36" x14ac:dyDescent="0.2">
      <c r="A6" s="12" t="s">
        <v>32</v>
      </c>
      <c r="B6" s="12" t="s">
        <v>19</v>
      </c>
      <c r="C6" s="17">
        <v>2</v>
      </c>
      <c r="D6" s="11" t="s">
        <v>63</v>
      </c>
      <c r="E6" s="11" t="s">
        <v>64</v>
      </c>
      <c r="F6" s="10">
        <v>60000</v>
      </c>
      <c r="G6" s="10">
        <v>64200</v>
      </c>
      <c r="H6" s="10">
        <v>60000</v>
      </c>
      <c r="I6" s="9"/>
      <c r="J6" s="10">
        <v>59979.15</v>
      </c>
      <c r="K6" s="10">
        <v>64177.69</v>
      </c>
      <c r="L6" s="10">
        <f>+K6-J6</f>
        <v>4198.5400000000009</v>
      </c>
      <c r="M6" s="11" t="s">
        <v>21</v>
      </c>
      <c r="N6" s="11" t="s">
        <v>20</v>
      </c>
      <c r="O6" s="15" t="s">
        <v>33</v>
      </c>
      <c r="P6" s="13">
        <v>44970</v>
      </c>
      <c r="Q6" s="16">
        <v>45092</v>
      </c>
      <c r="R6" s="16">
        <v>45093</v>
      </c>
      <c r="S6" s="11">
        <v>3</v>
      </c>
      <c r="T6" s="14" t="s">
        <v>25</v>
      </c>
    </row>
    <row r="7" spans="1:20" ht="36" x14ac:dyDescent="0.2">
      <c r="A7" s="18" t="s">
        <v>34</v>
      </c>
      <c r="B7" s="18" t="s">
        <v>19</v>
      </c>
      <c r="C7" s="26">
        <v>2</v>
      </c>
      <c r="D7" s="26" t="s">
        <v>48</v>
      </c>
      <c r="E7" s="20" t="s">
        <v>39</v>
      </c>
      <c r="F7" s="21">
        <v>1877934.27</v>
      </c>
      <c r="G7" s="21">
        <v>2000000</v>
      </c>
      <c r="H7" s="21">
        <f>+G7-F7</f>
        <v>122065.72999999998</v>
      </c>
      <c r="I7" s="27"/>
      <c r="J7" s="21">
        <v>1130375.5900000001</v>
      </c>
      <c r="K7" s="21">
        <f>+J7+L7</f>
        <v>1209501.8813</v>
      </c>
      <c r="L7" s="21">
        <f>+J7*7/100</f>
        <v>79126.291300000012</v>
      </c>
      <c r="M7" s="20" t="s">
        <v>36</v>
      </c>
      <c r="N7" s="20" t="s">
        <v>20</v>
      </c>
      <c r="O7" s="28" t="s">
        <v>35</v>
      </c>
      <c r="P7" s="22">
        <v>44960</v>
      </c>
      <c r="Q7" s="29">
        <v>45008</v>
      </c>
      <c r="R7" s="33"/>
      <c r="S7" s="20">
        <v>0.15</v>
      </c>
      <c r="T7" s="27"/>
    </row>
    <row r="8" spans="1:20" ht="60" x14ac:dyDescent="0.2">
      <c r="A8" s="12" t="s">
        <v>40</v>
      </c>
      <c r="B8" s="12" t="s">
        <v>19</v>
      </c>
      <c r="C8" s="17">
        <v>1</v>
      </c>
      <c r="D8" s="11" t="s">
        <v>51</v>
      </c>
      <c r="E8" s="11" t="s">
        <v>52</v>
      </c>
      <c r="F8" s="10">
        <v>329218.5</v>
      </c>
      <c r="G8" s="10">
        <v>250892.53</v>
      </c>
      <c r="H8" s="10">
        <v>234479</v>
      </c>
      <c r="I8" s="9"/>
      <c r="J8" s="10">
        <v>234479</v>
      </c>
      <c r="K8" s="10">
        <v>250892.53</v>
      </c>
      <c r="L8" s="10">
        <f>+K8-J8</f>
        <v>16413.53</v>
      </c>
      <c r="M8" s="11" t="s">
        <v>24</v>
      </c>
      <c r="N8" s="11" t="s">
        <v>23</v>
      </c>
      <c r="O8" s="15" t="s">
        <v>50</v>
      </c>
      <c r="P8" s="14" t="s">
        <v>22</v>
      </c>
      <c r="Q8" s="16">
        <v>45043</v>
      </c>
      <c r="R8" s="16">
        <v>45043</v>
      </c>
      <c r="S8" s="11">
        <v>60</v>
      </c>
      <c r="T8" s="11" t="s">
        <v>25</v>
      </c>
    </row>
    <row r="9" spans="1:20" ht="63.75" customHeight="1" x14ac:dyDescent="0.2">
      <c r="A9" s="18" t="s">
        <v>41</v>
      </c>
      <c r="B9" s="18" t="s">
        <v>19</v>
      </c>
      <c r="C9" s="26"/>
      <c r="D9" s="26" t="s">
        <v>48</v>
      </c>
      <c r="E9" s="23"/>
      <c r="F9" s="24">
        <v>1007904</v>
      </c>
      <c r="G9" s="24">
        <v>898714.4</v>
      </c>
      <c r="H9" s="24">
        <f>+G9-58794.4</f>
        <v>839920</v>
      </c>
      <c r="I9" s="30"/>
      <c r="J9" s="24"/>
      <c r="K9" s="24"/>
      <c r="L9" s="24"/>
      <c r="M9" s="23" t="s">
        <v>21</v>
      </c>
      <c r="N9" s="23" t="s">
        <v>20</v>
      </c>
      <c r="O9" s="31" t="s">
        <v>53</v>
      </c>
      <c r="P9" s="25">
        <v>45078</v>
      </c>
      <c r="Q9" s="29">
        <v>45126</v>
      </c>
      <c r="R9" s="32"/>
      <c r="S9" s="23">
        <v>60</v>
      </c>
      <c r="T9" s="19"/>
    </row>
    <row r="10" spans="1:20" ht="84" x14ac:dyDescent="0.2">
      <c r="A10" s="12" t="s">
        <v>42</v>
      </c>
      <c r="B10" s="12" t="s">
        <v>19</v>
      </c>
      <c r="C10" s="17">
        <v>2</v>
      </c>
      <c r="D10" s="11" t="s">
        <v>92</v>
      </c>
      <c r="E10" s="11" t="s">
        <v>93</v>
      </c>
      <c r="F10" s="10">
        <v>248529.39</v>
      </c>
      <c r="G10" s="10">
        <v>151792.88</v>
      </c>
      <c r="H10" s="10">
        <v>141862.5</v>
      </c>
      <c r="I10" s="9"/>
      <c r="J10" s="10">
        <v>88200</v>
      </c>
      <c r="K10" s="10">
        <v>94374</v>
      </c>
      <c r="L10" s="10">
        <f>+K10-J10</f>
        <v>6174</v>
      </c>
      <c r="M10" s="11" t="s">
        <v>24</v>
      </c>
      <c r="N10" s="11" t="s">
        <v>20</v>
      </c>
      <c r="O10" s="15" t="s">
        <v>54</v>
      </c>
      <c r="P10" s="14">
        <v>45078</v>
      </c>
      <c r="Q10" s="16">
        <v>45280</v>
      </c>
      <c r="R10" s="34">
        <v>45286</v>
      </c>
      <c r="S10" s="11">
        <v>36</v>
      </c>
      <c r="T10" s="11">
        <v>24</v>
      </c>
    </row>
    <row r="11" spans="1:20" ht="36" x14ac:dyDescent="0.2">
      <c r="A11" s="12" t="s">
        <v>43</v>
      </c>
      <c r="B11" s="12" t="s">
        <v>19</v>
      </c>
      <c r="C11" s="17"/>
      <c r="D11" s="11"/>
      <c r="E11" s="11"/>
      <c r="F11" s="10">
        <v>198922.73</v>
      </c>
      <c r="G11" s="10">
        <v>121434.3</v>
      </c>
      <c r="H11" s="10">
        <v>113490</v>
      </c>
      <c r="I11" s="9"/>
      <c r="J11" s="10"/>
      <c r="K11" s="10"/>
      <c r="L11" s="10"/>
      <c r="M11" s="11" t="s">
        <v>24</v>
      </c>
      <c r="N11" s="11" t="s">
        <v>20</v>
      </c>
      <c r="O11" s="15" t="s">
        <v>55</v>
      </c>
      <c r="P11" s="14">
        <v>45051</v>
      </c>
      <c r="Q11" s="16"/>
      <c r="R11" s="16"/>
      <c r="S11" s="11">
        <v>36</v>
      </c>
      <c r="T11" s="11" t="s">
        <v>89</v>
      </c>
    </row>
    <row r="12" spans="1:20" ht="96" x14ac:dyDescent="0.2">
      <c r="A12" s="18" t="s">
        <v>44</v>
      </c>
      <c r="B12" s="18" t="s">
        <v>19</v>
      </c>
      <c r="C12" s="26"/>
      <c r="D12" s="26" t="s">
        <v>48</v>
      </c>
      <c r="E12" s="23"/>
      <c r="F12" s="24">
        <v>195000</v>
      </c>
      <c r="G12" s="24">
        <v>74900</v>
      </c>
      <c r="H12" s="24">
        <v>70000</v>
      </c>
      <c r="I12" s="30"/>
      <c r="J12" s="24"/>
      <c r="K12" s="24"/>
      <c r="L12" s="24"/>
      <c r="M12" s="23" t="s">
        <v>24</v>
      </c>
      <c r="N12" s="23" t="s">
        <v>20</v>
      </c>
      <c r="O12" s="31" t="s">
        <v>56</v>
      </c>
      <c r="P12" s="25">
        <v>45051</v>
      </c>
      <c r="Q12" s="32">
        <v>45098</v>
      </c>
      <c r="R12" s="32"/>
      <c r="S12" s="23">
        <v>60</v>
      </c>
      <c r="T12" s="19"/>
    </row>
    <row r="13" spans="1:20" ht="12" x14ac:dyDescent="0.2">
      <c r="A13" s="18" t="s">
        <v>98</v>
      </c>
      <c r="B13" s="18" t="s">
        <v>19</v>
      </c>
      <c r="C13" s="26"/>
      <c r="D13" s="26" t="s">
        <v>99</v>
      </c>
      <c r="E13" s="23"/>
      <c r="F13" s="24"/>
      <c r="G13" s="24"/>
      <c r="H13" s="24"/>
      <c r="I13" s="30"/>
      <c r="J13" s="24"/>
      <c r="K13" s="24"/>
      <c r="L13" s="24"/>
      <c r="M13" s="23"/>
      <c r="N13" s="23"/>
      <c r="O13" s="31"/>
      <c r="P13" s="25"/>
      <c r="Q13" s="32"/>
      <c r="R13" s="32"/>
      <c r="S13" s="23"/>
      <c r="T13" s="19"/>
    </row>
    <row r="14" spans="1:20" ht="45" x14ac:dyDescent="0.2">
      <c r="A14" s="12" t="s">
        <v>45</v>
      </c>
      <c r="B14" s="12" t="s">
        <v>19</v>
      </c>
      <c r="C14" s="17">
        <v>6</v>
      </c>
      <c r="D14" s="11" t="s">
        <v>90</v>
      </c>
      <c r="E14" s="11" t="s">
        <v>65</v>
      </c>
      <c r="F14" s="10">
        <v>45000</v>
      </c>
      <c r="G14" s="10">
        <v>48150</v>
      </c>
      <c r="H14" s="10">
        <v>45000</v>
      </c>
      <c r="I14" s="9"/>
      <c r="J14" s="10" t="s">
        <v>66</v>
      </c>
      <c r="K14" s="10" t="s">
        <v>67</v>
      </c>
      <c r="L14" s="10" t="s">
        <v>68</v>
      </c>
      <c r="M14" s="11" t="s">
        <v>21</v>
      </c>
      <c r="N14" s="11" t="s">
        <v>20</v>
      </c>
      <c r="O14" s="15" t="s">
        <v>57</v>
      </c>
      <c r="P14" s="14">
        <v>45054</v>
      </c>
      <c r="Q14" s="16">
        <v>45126</v>
      </c>
      <c r="R14" s="16">
        <v>45127</v>
      </c>
      <c r="S14" s="11">
        <v>1.5</v>
      </c>
      <c r="T14" s="11" t="s">
        <v>25</v>
      </c>
    </row>
    <row r="15" spans="1:20" ht="24" x14ac:dyDescent="0.2">
      <c r="A15" s="12" t="s">
        <v>46</v>
      </c>
      <c r="B15" s="12" t="s">
        <v>19</v>
      </c>
      <c r="C15" s="17">
        <v>1</v>
      </c>
      <c r="D15" s="11" t="s">
        <v>69</v>
      </c>
      <c r="E15" s="11" t="s">
        <v>70</v>
      </c>
      <c r="F15" s="10">
        <v>53000</v>
      </c>
      <c r="G15" s="10">
        <v>56710</v>
      </c>
      <c r="H15" s="10">
        <v>53000</v>
      </c>
      <c r="I15" s="9"/>
      <c r="J15" s="10">
        <v>52926</v>
      </c>
      <c r="K15" s="10">
        <v>56630.82</v>
      </c>
      <c r="L15" s="10">
        <f>+K15-J15</f>
        <v>3704.8199999999997</v>
      </c>
      <c r="M15" s="11" t="s">
        <v>21</v>
      </c>
      <c r="N15" s="11" t="s">
        <v>20</v>
      </c>
      <c r="O15" s="15" t="s">
        <v>58</v>
      </c>
      <c r="P15" s="14">
        <v>45056</v>
      </c>
      <c r="Q15" s="16">
        <v>45096</v>
      </c>
      <c r="R15" s="16">
        <v>45097</v>
      </c>
      <c r="S15" s="11">
        <v>2</v>
      </c>
      <c r="T15" s="11" t="s">
        <v>25</v>
      </c>
    </row>
    <row r="16" spans="1:20" ht="48" x14ac:dyDescent="0.2">
      <c r="A16" s="12" t="s">
        <v>47</v>
      </c>
      <c r="B16" s="12" t="s">
        <v>19</v>
      </c>
      <c r="C16" s="17">
        <v>1</v>
      </c>
      <c r="D16" s="11" t="s">
        <v>71</v>
      </c>
      <c r="E16" s="11" t="s">
        <v>72</v>
      </c>
      <c r="F16" s="10">
        <v>120163.2</v>
      </c>
      <c r="G16" s="10">
        <v>29275.200000000001</v>
      </c>
      <c r="H16" s="10">
        <v>27360</v>
      </c>
      <c r="I16" s="9"/>
      <c r="J16" s="10" t="s">
        <v>73</v>
      </c>
      <c r="K16" s="10" t="s">
        <v>74</v>
      </c>
      <c r="L16" s="10" t="s">
        <v>75</v>
      </c>
      <c r="M16" s="11" t="s">
        <v>24</v>
      </c>
      <c r="N16" s="11" t="s">
        <v>20</v>
      </c>
      <c r="O16" s="15" t="s">
        <v>59</v>
      </c>
      <c r="P16" s="14">
        <v>45062</v>
      </c>
      <c r="Q16" s="16">
        <v>45100</v>
      </c>
      <c r="R16" s="16">
        <v>45103</v>
      </c>
      <c r="S16" s="11">
        <v>24</v>
      </c>
      <c r="T16" s="11">
        <v>24</v>
      </c>
    </row>
    <row r="17" spans="1:20" ht="72" x14ac:dyDescent="0.2">
      <c r="A17" s="12" t="s">
        <v>76</v>
      </c>
      <c r="B17" s="12" t="s">
        <v>19</v>
      </c>
      <c r="C17" s="17">
        <v>4</v>
      </c>
      <c r="D17" s="11" t="s">
        <v>84</v>
      </c>
      <c r="E17" s="11" t="s">
        <v>85</v>
      </c>
      <c r="F17" s="10">
        <v>258600</v>
      </c>
      <c r="G17" s="10" t="s">
        <v>79</v>
      </c>
      <c r="H17" s="10" t="s">
        <v>78</v>
      </c>
      <c r="I17" s="10" t="s">
        <v>79</v>
      </c>
      <c r="J17" s="10">
        <v>31380</v>
      </c>
      <c r="K17" s="10">
        <f>+J17+L17</f>
        <v>33576.6</v>
      </c>
      <c r="L17" s="10">
        <f>+J17*0.07</f>
        <v>2196.6000000000004</v>
      </c>
      <c r="M17" s="11" t="s">
        <v>24</v>
      </c>
      <c r="N17" s="11" t="s">
        <v>20</v>
      </c>
      <c r="O17" s="15" t="s">
        <v>77</v>
      </c>
      <c r="P17" s="14">
        <v>45082</v>
      </c>
      <c r="Q17" s="16">
        <v>45161</v>
      </c>
      <c r="R17" s="10" t="s">
        <v>91</v>
      </c>
      <c r="S17" s="11">
        <v>60</v>
      </c>
      <c r="T17" s="11" t="s">
        <v>25</v>
      </c>
    </row>
    <row r="18" spans="1:20" ht="120" x14ac:dyDescent="0.2">
      <c r="A18" s="12" t="s">
        <v>80</v>
      </c>
      <c r="B18" s="12" t="s">
        <v>19</v>
      </c>
      <c r="C18" s="17">
        <v>7</v>
      </c>
      <c r="D18" s="11" t="s">
        <v>61</v>
      </c>
      <c r="E18" s="11" t="s">
        <v>62</v>
      </c>
      <c r="F18" s="10">
        <v>151200</v>
      </c>
      <c r="G18" s="10">
        <v>161784</v>
      </c>
      <c r="H18" s="10"/>
      <c r="I18" s="10"/>
      <c r="J18" s="10">
        <v>58900</v>
      </c>
      <c r="K18" s="10">
        <f>+J18+L18</f>
        <v>63023</v>
      </c>
      <c r="L18" s="10">
        <f>+J18*0.07</f>
        <v>4123</v>
      </c>
      <c r="M18" s="11" t="s">
        <v>24</v>
      </c>
      <c r="N18" s="11" t="s">
        <v>20</v>
      </c>
      <c r="O18" s="15" t="s">
        <v>81</v>
      </c>
      <c r="P18" s="14">
        <v>45089</v>
      </c>
      <c r="Q18" s="16">
        <v>45146</v>
      </c>
      <c r="R18" s="16">
        <v>45147</v>
      </c>
      <c r="S18" s="11">
        <v>5</v>
      </c>
      <c r="T18" s="11" t="s">
        <v>25</v>
      </c>
    </row>
    <row r="19" spans="1:20" ht="72" x14ac:dyDescent="0.2">
      <c r="A19" s="12" t="s">
        <v>83</v>
      </c>
      <c r="B19" s="12" t="s">
        <v>19</v>
      </c>
      <c r="C19" s="17">
        <v>1</v>
      </c>
      <c r="D19" s="11" t="s">
        <v>94</v>
      </c>
      <c r="E19" s="11" t="s">
        <v>95</v>
      </c>
      <c r="F19" s="10">
        <v>188150</v>
      </c>
      <c r="G19" s="10">
        <v>120792.3</v>
      </c>
      <c r="H19" s="10">
        <v>112890</v>
      </c>
      <c r="I19" s="10"/>
      <c r="J19" s="10">
        <v>112500</v>
      </c>
      <c r="K19" s="10">
        <v>120375</v>
      </c>
      <c r="L19" s="10">
        <f>K19-J19</f>
        <v>7875</v>
      </c>
      <c r="M19" s="11" t="s">
        <v>24</v>
      </c>
      <c r="N19" s="11" t="s">
        <v>20</v>
      </c>
      <c r="O19" s="15" t="s">
        <v>82</v>
      </c>
      <c r="P19" s="14">
        <v>45104</v>
      </c>
      <c r="Q19" s="16">
        <v>45239</v>
      </c>
      <c r="R19" s="34">
        <v>45243</v>
      </c>
      <c r="S19" s="11">
        <v>72</v>
      </c>
      <c r="T19" s="11" t="s">
        <v>89</v>
      </c>
    </row>
    <row r="20" spans="1:20" ht="48" x14ac:dyDescent="0.2">
      <c r="A20" s="12" t="s">
        <v>86</v>
      </c>
      <c r="B20" s="12" t="s">
        <v>19</v>
      </c>
      <c r="C20" s="17">
        <v>1</v>
      </c>
      <c r="D20" s="11" t="s">
        <v>96</v>
      </c>
      <c r="E20" s="11" t="s">
        <v>97</v>
      </c>
      <c r="F20" s="10">
        <v>1007904</v>
      </c>
      <c r="G20" s="10">
        <v>898714.4</v>
      </c>
      <c r="H20" s="10">
        <v>839920</v>
      </c>
      <c r="I20" s="10"/>
      <c r="J20" s="10">
        <v>502713.48</v>
      </c>
      <c r="K20" s="10">
        <v>537903.42000000004</v>
      </c>
      <c r="L20" s="10">
        <f>+K20-J20</f>
        <v>35189.940000000061</v>
      </c>
      <c r="M20" s="11" t="s">
        <v>21</v>
      </c>
      <c r="N20" s="11" t="s">
        <v>20</v>
      </c>
      <c r="O20" s="15" t="s">
        <v>87</v>
      </c>
      <c r="P20" s="14">
        <v>45148</v>
      </c>
      <c r="Q20" s="14">
        <v>45261</v>
      </c>
      <c r="R20" s="34">
        <v>45261</v>
      </c>
      <c r="S20" s="11">
        <v>60</v>
      </c>
      <c r="T20" s="11" t="s">
        <v>25</v>
      </c>
    </row>
  </sheetData>
  <mergeCells count="1">
    <mergeCell ref="A2:T2"/>
  </mergeCells>
  <phoneticPr fontId="7" type="noConversion"/>
  <pageMargins left="0.7" right="0.7" top="0.75" bottom="0.75" header="0.3" footer="0.3"/>
  <pageSetup paperSize="9" orientation="portrait" r:id="rId1"/>
  <ignoredErrors>
    <ignoredError sqref="L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E936A655C7054CBB00F2481A451185" ma:contentTypeVersion="0" ma:contentTypeDescription="Crear nuevo documento." ma:contentTypeScope="" ma:versionID="e6d55ca7c6862c3b6c7ab2a9bec61cfc">
  <xsd:schema xmlns:xsd="http://www.w3.org/2001/XMLSchema" xmlns:xs="http://www.w3.org/2001/XMLSchema" xmlns:p="http://schemas.microsoft.com/office/2006/metadata/properties" targetNamespace="http://schemas.microsoft.com/office/2006/metadata/properties" ma:root="true" ma:fieldsID="888669a25a4819ff64d85379b87075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5A227E-4AF5-47C6-A8D0-0D3498E67A94}"/>
</file>

<file path=customXml/itemProps2.xml><?xml version="1.0" encoding="utf-8"?>
<ds:datastoreItem xmlns:ds="http://schemas.openxmlformats.org/officeDocument/2006/customXml" ds:itemID="{09454E5C-AD6F-4722-A012-32A4C88E5F2D}"/>
</file>

<file path=customXml/itemProps3.xml><?xml version="1.0" encoding="utf-8"?>
<ds:datastoreItem xmlns:ds="http://schemas.openxmlformats.org/officeDocument/2006/customXml" ds:itemID="{2FD6BFF5-A8C5-4C7C-9042-18D9B6196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2024-06-24T13:01:50Z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0x01010072E936A655C7054CBB00F2481A451185</vt:lpwstr>
  </property>
</Properties>
</file>